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8130"/>
  </bookViews>
  <sheets>
    <sheet name="Свод поступлений и расходов ДС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P4" i="1"/>
  <c r="O21" l="1"/>
  <c r="M8" l="1"/>
  <c r="O43"/>
  <c r="O30"/>
  <c r="O27"/>
  <c r="O9" l="1"/>
  <c r="L8"/>
  <c r="K38" l="1"/>
  <c r="J25" l="1"/>
  <c r="H23" l="1"/>
  <c r="E8" l="1"/>
  <c r="O44" l="1"/>
  <c r="O38" l="1"/>
  <c r="O36"/>
  <c r="O37"/>
  <c r="O39"/>
  <c r="O40"/>
  <c r="O41"/>
  <c r="O42"/>
  <c r="O45"/>
  <c r="O22"/>
  <c r="O23"/>
  <c r="O24"/>
  <c r="O25"/>
  <c r="O26"/>
  <c r="O28"/>
  <c r="O29"/>
  <c r="O31"/>
  <c r="O32"/>
  <c r="O33"/>
  <c r="O34"/>
  <c r="O35"/>
  <c r="O14"/>
  <c r="O15"/>
  <c r="O16"/>
  <c r="O17"/>
  <c r="O18"/>
  <c r="O19"/>
  <c r="O20"/>
  <c r="O8"/>
  <c r="O10"/>
  <c r="O11"/>
  <c r="O12"/>
  <c r="O13"/>
  <c r="O7"/>
  <c r="O46" l="1"/>
  <c r="C46" l="1"/>
  <c r="D46"/>
  <c r="E46"/>
  <c r="F46"/>
  <c r="G46"/>
  <c r="H46"/>
  <c r="I46"/>
  <c r="J46"/>
  <c r="L46"/>
  <c r="M46"/>
  <c r="N46"/>
  <c r="K46"/>
  <c r="B3" l="1"/>
  <c r="D4" l="1"/>
  <c r="C4"/>
  <c r="B4"/>
  <c r="K4"/>
  <c r="J4"/>
  <c r="I4"/>
  <c r="E4"/>
  <c r="N4"/>
  <c r="M4"/>
  <c r="L4"/>
  <c r="H4"/>
  <c r="G4"/>
  <c r="F4"/>
  <c r="O4" l="1"/>
</calcChain>
</file>

<file path=xl/sharedStrings.xml><?xml version="1.0" encoding="utf-8"?>
<sst xmlns="http://schemas.openxmlformats.org/spreadsheetml/2006/main" count="58" uniqueCount="58">
  <si>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</si>
  <si>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</si>
  <si>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</si>
  <si>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</si>
  <si>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</si>
  <si>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</si>
  <si>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</si>
  <si>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</si>
  <si>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</si>
  <si>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</si>
  <si>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</si>
  <si>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</si>
  <si>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</si>
  <si>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</si>
  <si>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</si>
  <si>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</si>
  <si>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</si>
  <si>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Итого расходов</t>
  </si>
  <si>
    <t>остаток на 01.01.2016</t>
  </si>
  <si>
    <t>Медикаменты</t>
  </si>
  <si>
    <t>Ткань</t>
  </si>
  <si>
    <t>Стройматериалы</t>
  </si>
  <si>
    <t>Итого</t>
  </si>
  <si>
    <t>остаток на 01.01.2017</t>
  </si>
  <si>
    <t>Мебель (столы, стулья)</t>
  </si>
  <si>
    <t>ТЭНы</t>
  </si>
  <si>
    <t>Водонагреватель</t>
  </si>
  <si>
    <t>Сантехника</t>
  </si>
  <si>
    <t>Электротовары</t>
  </si>
  <si>
    <t>Картины</t>
  </si>
  <si>
    <t>Аудиторские услуги</t>
  </si>
  <si>
    <t>Ремонт оргтехники</t>
  </si>
  <si>
    <t>Право на использование аккаунта для сдачи отчетности в ПФ</t>
  </si>
  <si>
    <t>Куртки</t>
  </si>
  <si>
    <t>Подписка на переодику</t>
  </si>
  <si>
    <t>Канцтовары</t>
  </si>
  <si>
    <t>Стенка для игрушек</t>
  </si>
  <si>
    <t>Уголок</t>
  </si>
  <si>
    <t>Жалюзи</t>
  </si>
  <si>
    <t>Система видеонаблюдения</t>
  </si>
  <si>
    <t>Лавочки</t>
  </si>
  <si>
    <t>Дверной блок</t>
  </si>
  <si>
    <t>Посуда</t>
  </si>
  <si>
    <t>Полки, контейнеры</t>
  </si>
  <si>
    <t>Хозяйственные средства</t>
  </si>
  <si>
    <t>Дверные доводчики</t>
  </si>
  <si>
    <t>Рамы, вышалки, стенды, ковры (ИКЕЯ)</t>
  </si>
  <si>
    <t>Арматура, шланги</t>
  </si>
  <si>
    <t>Противодымные установки</t>
  </si>
  <si>
    <t>Посуда, ящики, коврики (Упакцентр)</t>
  </si>
  <si>
    <t>Комплекты посудосушителей</t>
  </si>
  <si>
    <t>Ремонтно - строительные работы</t>
  </si>
  <si>
    <t>Полиграфические услуги</t>
  </si>
  <si>
    <t>Рулонные шторы</t>
  </si>
  <si>
    <t>Игрушки</t>
  </si>
  <si>
    <t>Стенд</t>
  </si>
  <si>
    <t>Поставка и установка оконных блоков</t>
  </si>
  <si>
    <t>Обучение по охране труда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</si>
</sst>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0" fillId="3" borderId="1" xfId="0" applyNumberFormat="1" applyFill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6;&#1077;&#1074;&#1095;&#1077;&#1085;&#1082;&#1086;%20&#1086;/&#1041;&#1083;&#1072;&#1075;&#1086;&#1090;&#1074;&#1086;&#1088;&#1080;&#1090;&#1077;&#1083;&#1100;&#1085;&#1099;&#1081;%20&#1092;&#1086;&#1085;&#1076;/&#1054;&#1090;&#1095;&#1077;&#1090;&#1099;%202015/&#1054;&#1090;&#1095;&#1077;&#1090;&#1099;%20&#1092;&#1086;&#1085;&#1076;&#1072;/&#1056;&#1077;&#1077;&#1089;&#1090;&#1088;%20&#1088;&#1072;&#1089;&#1093;&#1086;&#1076;&#1086;&#1074;%20&#1087;&#1086;%20&#1092;&#1086;&#1085;&#1076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4"/>
      <sheetName val="Лист3"/>
    </sheetNames>
    <sheetDataSet>
      <sheetData sheetId="0" refreshError="1"/>
      <sheetData sheetId="1">
        <row r="2">
          <cell r="P2">
            <v>80835.02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workbookViewId="0">
      <pane xSplit="1" topLeftCell="B1" activePane="topRight" state="frozen"/>
      <selection pane="topRight" activeCell="P4" sqref="P4"/>
    </sheetView>
  </sheetViews>
  <sheetFormatPr defaultRowHeight="1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3.85546875" customWidth="1"/>
    <col min="9" max="9" width="14.42578125" customWidth="1"/>
    <col min="10" max="10" width="14.28515625" customWidth="1"/>
    <col min="11" max="11" width="13.7109375" customWidth="1"/>
    <col min="12" max="13" width="14.140625" customWidth="1"/>
    <col min="14" max="14" width="13.28515625" customWidth="1"/>
    <col min="15" max="15" width="14.7109375" customWidth="1"/>
    <col min="16" max="16" width="10.5703125" bestFit="1" customWidth="1"/>
    <col min="17" max="17" width="10.28515625" customWidth="1"/>
    <col min="18" max="18" width="11.7109375" customWidth="1"/>
    <col min="19" max="19" width="13.7109375" customWidth="1"/>
  </cols>
  <sheetData>
    <row r="1" spans="1:18" ht="37.5" customHeight="1">
      <c r="B1" s="1" t="s">
        <v>18</v>
      </c>
      <c r="H1" s="2"/>
      <c r="P1" s="1" t="s">
        <v>23</v>
      </c>
    </row>
    <row r="2" spans="1:18">
      <c r="A2" s="3" t="s">
        <v>0</v>
      </c>
      <c r="B2" s="17">
        <v>138202.26999999999</v>
      </c>
      <c r="C2" s="19">
        <v>35063</v>
      </c>
      <c r="D2" s="19">
        <v>53700</v>
      </c>
      <c r="E2" s="19">
        <v>44900</v>
      </c>
      <c r="F2" s="19">
        <v>60900</v>
      </c>
      <c r="G2" s="19">
        <v>73100</v>
      </c>
      <c r="H2" s="19">
        <v>105539</v>
      </c>
      <c r="I2" s="19">
        <v>45130</v>
      </c>
      <c r="J2" s="19">
        <v>73200</v>
      </c>
      <c r="K2" s="19">
        <v>49900</v>
      </c>
      <c r="L2" s="19">
        <v>37400</v>
      </c>
      <c r="M2" s="19">
        <v>39545</v>
      </c>
      <c r="N2" s="19">
        <v>113065</v>
      </c>
      <c r="O2" s="20"/>
      <c r="P2" s="19"/>
      <c r="R2" s="6"/>
    </row>
    <row r="3" spans="1:18">
      <c r="A3" s="3" t="s">
        <v>1</v>
      </c>
      <c r="B3" s="17">
        <f>'[1]2014'!$P$3</f>
        <v>0</v>
      </c>
      <c r="C3" s="19">
        <v>21200</v>
      </c>
      <c r="D3" s="19"/>
      <c r="E3" s="19">
        <v>4200</v>
      </c>
      <c r="F3" s="19">
        <v>10200</v>
      </c>
      <c r="G3" s="19">
        <v>103700</v>
      </c>
      <c r="H3" s="19">
        <v>150900</v>
      </c>
      <c r="I3" s="19">
        <v>600</v>
      </c>
      <c r="J3" s="19">
        <v>20000</v>
      </c>
      <c r="K3" s="19">
        <v>70600</v>
      </c>
      <c r="L3" s="19">
        <v>120460</v>
      </c>
      <c r="M3" s="19">
        <v>0</v>
      </c>
      <c r="N3" s="19">
        <v>1200</v>
      </c>
      <c r="O3" s="20"/>
      <c r="P3" s="19"/>
    </row>
    <row r="4" spans="1:18">
      <c r="A4" s="4" t="s">
        <v>2</v>
      </c>
      <c r="B4" s="18">
        <f t="shared" ref="B4:F4" si="0">SUM(B2:B3)</f>
        <v>138202.26999999999</v>
      </c>
      <c r="C4" s="21">
        <f t="shared" si="0"/>
        <v>56263</v>
      </c>
      <c r="D4" s="21">
        <f t="shared" si="0"/>
        <v>53700</v>
      </c>
      <c r="E4" s="21">
        <f t="shared" si="0"/>
        <v>49100</v>
      </c>
      <c r="F4" s="21">
        <f t="shared" si="0"/>
        <v>71100</v>
      </c>
      <c r="G4" s="21">
        <f>SUM(G2:G3)</f>
        <v>176800</v>
      </c>
      <c r="H4" s="21">
        <f t="shared" ref="H4:N4" si="1">SUM(H2:H3)</f>
        <v>256439</v>
      </c>
      <c r="I4" s="21">
        <f t="shared" si="1"/>
        <v>45730</v>
      </c>
      <c r="J4" s="21">
        <f t="shared" si="1"/>
        <v>93200</v>
      </c>
      <c r="K4" s="21">
        <f t="shared" si="1"/>
        <v>120500</v>
      </c>
      <c r="L4" s="21">
        <f t="shared" si="1"/>
        <v>157860</v>
      </c>
      <c r="M4" s="21">
        <f t="shared" si="1"/>
        <v>39545</v>
      </c>
      <c r="N4" s="21">
        <f t="shared" si="1"/>
        <v>114265</v>
      </c>
      <c r="O4" s="22">
        <f>SUM(C4:N4)</f>
        <v>1234502</v>
      </c>
      <c r="P4" s="21">
        <f>B4+O4-O46</f>
        <v>123537.20000000019</v>
      </c>
    </row>
    <row r="6" spans="1:18">
      <c r="A6" s="3"/>
      <c r="B6" s="3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3" t="s">
        <v>22</v>
      </c>
    </row>
    <row r="7" spans="1:18">
      <c r="A7" s="3" t="s">
        <v>15</v>
      </c>
      <c r="B7" s="3"/>
      <c r="C7" s="11">
        <v>1292</v>
      </c>
      <c r="D7" s="11">
        <v>1074</v>
      </c>
      <c r="E7" s="11">
        <v>1524</v>
      </c>
      <c r="F7" s="11">
        <v>1312</v>
      </c>
      <c r="G7" s="11">
        <v>1502</v>
      </c>
      <c r="H7" s="11">
        <v>1617.8</v>
      </c>
      <c r="I7" s="11">
        <v>1191.2</v>
      </c>
      <c r="J7" s="11">
        <v>1416</v>
      </c>
      <c r="K7" s="11">
        <v>1355.2</v>
      </c>
      <c r="L7" s="11">
        <v>1354.8</v>
      </c>
      <c r="M7" s="11">
        <v>1372</v>
      </c>
      <c r="N7" s="11">
        <v>1330.4</v>
      </c>
      <c r="O7" s="11">
        <f>SUM(C7:N7)</f>
        <v>16341.4</v>
      </c>
    </row>
    <row r="8" spans="1:18">
      <c r="A8" s="3" t="s">
        <v>16</v>
      </c>
      <c r="B8" s="3"/>
      <c r="C8" s="11">
        <v>21093</v>
      </c>
      <c r="D8" s="11"/>
      <c r="E8" s="11">
        <f>21093+15716.13</f>
        <v>36809.129999999997</v>
      </c>
      <c r="F8" s="11"/>
      <c r="G8" s="11">
        <v>46400</v>
      </c>
      <c r="H8" s="11">
        <v>23200</v>
      </c>
      <c r="I8" s="11">
        <v>8838.08</v>
      </c>
      <c r="J8" s="11">
        <v>23200</v>
      </c>
      <c r="K8" s="11">
        <v>23200</v>
      </c>
      <c r="L8" s="11">
        <f>1002.2+22197.8</f>
        <v>23200</v>
      </c>
      <c r="M8" s="11">
        <f>1002.2+23200+22145.45</f>
        <v>46347.65</v>
      </c>
      <c r="N8" s="11">
        <v>22451.62</v>
      </c>
      <c r="O8" s="11">
        <f t="shared" ref="O8:O45" si="2">SUM(C8:N8)</f>
        <v>274739.48</v>
      </c>
    </row>
    <row r="9" spans="1:18">
      <c r="A9" s="3" t="s">
        <v>50</v>
      </c>
      <c r="B9" s="3"/>
      <c r="C9" s="11"/>
      <c r="D9" s="11"/>
      <c r="E9" s="11"/>
      <c r="F9" s="11"/>
      <c r="G9" s="11"/>
      <c r="H9" s="11"/>
      <c r="I9" s="11"/>
      <c r="J9" s="11"/>
      <c r="K9" s="11"/>
      <c r="L9" s="11">
        <v>1886.43</v>
      </c>
      <c r="M9" s="11"/>
      <c r="N9" s="11"/>
      <c r="O9" s="11">
        <f t="shared" si="2"/>
        <v>1886.43</v>
      </c>
    </row>
    <row r="10" spans="1:18" ht="15" customHeight="1">
      <c r="A10" s="23" t="s">
        <v>24</v>
      </c>
      <c r="B10" s="3"/>
      <c r="C10" s="12">
        <v>118800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2"/>
        <v>118800</v>
      </c>
    </row>
    <row r="11" spans="1:18" ht="15" customHeight="1">
      <c r="A11" s="7" t="s">
        <v>25</v>
      </c>
      <c r="B11" s="7"/>
      <c r="C11" s="12"/>
      <c r="D11" s="12">
        <v>6400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2"/>
        <v>6400</v>
      </c>
    </row>
    <row r="12" spans="1:18" ht="15" customHeight="1">
      <c r="A12" s="7" t="s">
        <v>26</v>
      </c>
      <c r="B12" s="7"/>
      <c r="C12" s="12"/>
      <c r="D12" s="12">
        <v>4933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2"/>
        <v>4933</v>
      </c>
    </row>
    <row r="13" spans="1:18" ht="15" customHeight="1">
      <c r="A13" s="3" t="s">
        <v>20</v>
      </c>
      <c r="B13" s="3"/>
      <c r="C13" s="12"/>
      <c r="D13" s="12"/>
      <c r="E13" s="12">
        <v>2179.17</v>
      </c>
      <c r="F13" s="12"/>
      <c r="G13" s="12"/>
      <c r="H13" s="12"/>
      <c r="I13" s="12"/>
      <c r="J13" s="12"/>
      <c r="K13" s="12"/>
      <c r="L13" s="12"/>
      <c r="M13" s="12"/>
      <c r="N13" s="12"/>
      <c r="O13" s="11">
        <f t="shared" si="2"/>
        <v>2179.17</v>
      </c>
    </row>
    <row r="14" spans="1:18" ht="15" customHeight="1">
      <c r="A14" s="3" t="s">
        <v>27</v>
      </c>
      <c r="B14" s="3"/>
      <c r="C14" s="12"/>
      <c r="D14" s="12"/>
      <c r="E14" s="12">
        <v>28906</v>
      </c>
      <c r="F14" s="12"/>
      <c r="G14" s="12"/>
      <c r="H14" s="12"/>
      <c r="I14" s="12"/>
      <c r="J14" s="12"/>
      <c r="K14" s="12"/>
      <c r="L14" s="12"/>
      <c r="M14" s="12"/>
      <c r="N14" s="12"/>
      <c r="O14" s="11">
        <f t="shared" si="2"/>
        <v>28906</v>
      </c>
    </row>
    <row r="15" spans="1:18" ht="15" customHeight="1">
      <c r="A15" s="3" t="s">
        <v>19</v>
      </c>
      <c r="B15" s="3"/>
      <c r="C15" s="12"/>
      <c r="D15" s="12"/>
      <c r="E15" s="12">
        <v>5811.9</v>
      </c>
      <c r="F15" s="12"/>
      <c r="G15" s="12"/>
      <c r="H15" s="12"/>
      <c r="I15" s="12"/>
      <c r="J15" s="12">
        <v>8128.5</v>
      </c>
      <c r="K15" s="12"/>
      <c r="L15" s="12"/>
      <c r="M15" s="12"/>
      <c r="N15" s="12"/>
      <c r="O15" s="11">
        <f t="shared" si="2"/>
        <v>13940.4</v>
      </c>
    </row>
    <row r="16" spans="1:18" ht="15" customHeight="1">
      <c r="A16" s="23" t="s">
        <v>28</v>
      </c>
      <c r="B16" s="3"/>
      <c r="C16" s="12"/>
      <c r="D16" s="12"/>
      <c r="E16" s="12">
        <v>16896.5</v>
      </c>
      <c r="F16" s="12"/>
      <c r="G16" s="12"/>
      <c r="H16" s="12">
        <v>4235</v>
      </c>
      <c r="I16" s="12"/>
      <c r="J16" s="12">
        <v>4475.8100000000004</v>
      </c>
      <c r="K16" s="12"/>
      <c r="L16" s="12"/>
      <c r="M16" s="12"/>
      <c r="N16" s="12"/>
      <c r="O16" s="11">
        <f t="shared" si="2"/>
        <v>25607.31</v>
      </c>
    </row>
    <row r="17" spans="1:15" ht="15" customHeight="1">
      <c r="A17" s="7" t="s">
        <v>29</v>
      </c>
      <c r="B17" s="7"/>
      <c r="C17" s="12"/>
      <c r="D17" s="12"/>
      <c r="E17" s="12">
        <v>11600</v>
      </c>
      <c r="F17" s="12"/>
      <c r="G17" s="12"/>
      <c r="H17" s="12"/>
      <c r="I17" s="12"/>
      <c r="J17" s="12"/>
      <c r="K17" s="12"/>
      <c r="L17" s="12"/>
      <c r="M17" s="12"/>
      <c r="N17" s="12"/>
      <c r="O17" s="11">
        <f t="shared" si="2"/>
        <v>11600</v>
      </c>
    </row>
    <row r="18" spans="1:15" ht="15" customHeight="1">
      <c r="A18" s="7" t="s">
        <v>30</v>
      </c>
      <c r="B18" s="7"/>
      <c r="C18" s="12"/>
      <c r="D18" s="12"/>
      <c r="E18" s="12"/>
      <c r="F18" s="12">
        <v>5000</v>
      </c>
      <c r="G18" s="12"/>
      <c r="H18" s="12"/>
      <c r="I18" s="12"/>
      <c r="J18" s="12"/>
      <c r="K18" s="12"/>
      <c r="L18" s="12"/>
      <c r="M18" s="12"/>
      <c r="N18" s="12"/>
      <c r="O18" s="11">
        <f t="shared" si="2"/>
        <v>5000</v>
      </c>
    </row>
    <row r="19" spans="1:15" ht="15" customHeight="1">
      <c r="A19" s="7" t="s">
        <v>31</v>
      </c>
      <c r="B19" s="7"/>
      <c r="C19" s="12"/>
      <c r="D19" s="12"/>
      <c r="E19" s="12"/>
      <c r="F19" s="12">
        <v>4500</v>
      </c>
      <c r="G19" s="12"/>
      <c r="H19" s="12"/>
      <c r="I19" s="12">
        <v>1160</v>
      </c>
      <c r="J19" s="12"/>
      <c r="K19" s="12"/>
      <c r="L19" s="12"/>
      <c r="M19" s="12"/>
      <c r="N19" s="12"/>
      <c r="O19" s="11">
        <f t="shared" si="2"/>
        <v>5660</v>
      </c>
    </row>
    <row r="20" spans="1:15" ht="27.75" customHeight="1">
      <c r="A20" s="7" t="s">
        <v>32</v>
      </c>
      <c r="B20" s="7"/>
      <c r="C20" s="12"/>
      <c r="D20" s="12"/>
      <c r="E20" s="12"/>
      <c r="F20" s="12">
        <v>2500</v>
      </c>
      <c r="G20" s="12"/>
      <c r="H20" s="12"/>
      <c r="I20" s="12"/>
      <c r="J20" s="12"/>
      <c r="K20" s="12"/>
      <c r="L20" s="12"/>
      <c r="M20" s="12"/>
      <c r="N20" s="12"/>
      <c r="O20" s="11">
        <f t="shared" si="2"/>
        <v>2500</v>
      </c>
    </row>
    <row r="21" spans="1:15" ht="15" customHeight="1">
      <c r="A21" s="7" t="s">
        <v>57</v>
      </c>
      <c r="B21" s="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v>7200</v>
      </c>
      <c r="O21" s="11">
        <f t="shared" si="2"/>
        <v>7200</v>
      </c>
    </row>
    <row r="22" spans="1:15" ht="15" customHeight="1">
      <c r="A22" s="7" t="s">
        <v>33</v>
      </c>
      <c r="B22" s="7"/>
      <c r="C22" s="12"/>
      <c r="D22" s="12"/>
      <c r="E22" s="12"/>
      <c r="F22" s="12">
        <v>17350</v>
      </c>
      <c r="G22" s="12"/>
      <c r="H22" s="12"/>
      <c r="I22" s="12"/>
      <c r="J22" s="12"/>
      <c r="K22" s="12"/>
      <c r="L22" s="12"/>
      <c r="M22" s="12"/>
      <c r="N22" s="12"/>
      <c r="O22" s="11">
        <f>SUM(C22:N22)</f>
        <v>17350</v>
      </c>
    </row>
    <row r="23" spans="1:15" ht="15" customHeight="1">
      <c r="A23" s="8" t="s">
        <v>21</v>
      </c>
      <c r="B23" s="8"/>
      <c r="C23" s="13"/>
      <c r="D23" s="13"/>
      <c r="E23" s="13"/>
      <c r="F23" s="13">
        <v>28256.5</v>
      </c>
      <c r="G23" s="13"/>
      <c r="H23" s="12">
        <f>28256.5+63913+9920+3153.45+4628.2+1230.57</f>
        <v>111101.72</v>
      </c>
      <c r="I23" s="12"/>
      <c r="J23" s="12"/>
      <c r="K23" s="12"/>
      <c r="L23" s="12"/>
      <c r="M23" s="12"/>
      <c r="N23" s="12"/>
      <c r="O23" s="11">
        <f t="shared" si="2"/>
        <v>139358.22</v>
      </c>
    </row>
    <row r="24" spans="1:15" ht="15" customHeight="1">
      <c r="A24" s="8" t="s">
        <v>34</v>
      </c>
      <c r="B24" s="8"/>
      <c r="C24" s="13"/>
      <c r="D24" s="13"/>
      <c r="E24" s="13"/>
      <c r="F24" s="13">
        <v>12139.51</v>
      </c>
      <c r="G24" s="13"/>
      <c r="H24" s="12"/>
      <c r="I24" s="12"/>
      <c r="J24" s="12"/>
      <c r="K24" s="12"/>
      <c r="L24" s="12"/>
      <c r="M24" s="12"/>
      <c r="N24" s="12">
        <v>11858.59</v>
      </c>
      <c r="O24" s="11">
        <f t="shared" si="2"/>
        <v>23998.1</v>
      </c>
    </row>
    <row r="25" spans="1:15" ht="15" customHeight="1">
      <c r="A25" s="8" t="s">
        <v>35</v>
      </c>
      <c r="B25" s="8"/>
      <c r="C25" s="13"/>
      <c r="D25" s="13"/>
      <c r="E25" s="13"/>
      <c r="F25" s="13"/>
      <c r="G25" s="13">
        <v>15783.4</v>
      </c>
      <c r="H25" s="12"/>
      <c r="I25" s="12"/>
      <c r="J25" s="12">
        <f>21048.1+1367</f>
        <v>22415.1</v>
      </c>
      <c r="K25" s="12"/>
      <c r="L25" s="12">
        <v>3165</v>
      </c>
      <c r="M25" s="12"/>
      <c r="N25" s="12">
        <v>6794.8</v>
      </c>
      <c r="O25" s="11">
        <f t="shared" si="2"/>
        <v>48158.3</v>
      </c>
    </row>
    <row r="26" spans="1:15" ht="15" customHeight="1">
      <c r="A26" s="8" t="s">
        <v>36</v>
      </c>
      <c r="B26" s="8"/>
      <c r="C26" s="13"/>
      <c r="D26" s="13"/>
      <c r="E26" s="13"/>
      <c r="F26" s="13"/>
      <c r="G26" s="13">
        <v>69000</v>
      </c>
      <c r="H26" s="12"/>
      <c r="I26" s="12"/>
      <c r="J26" s="12"/>
      <c r="K26" s="12"/>
      <c r="L26" s="12"/>
      <c r="M26" s="12"/>
      <c r="N26" s="12"/>
      <c r="O26" s="11">
        <f t="shared" si="2"/>
        <v>69000</v>
      </c>
    </row>
    <row r="27" spans="1:15" ht="15" customHeight="1">
      <c r="A27" s="8" t="s">
        <v>54</v>
      </c>
      <c r="B27" s="8"/>
      <c r="C27" s="13"/>
      <c r="D27" s="13"/>
      <c r="E27" s="13"/>
      <c r="F27" s="13"/>
      <c r="G27" s="13"/>
      <c r="H27" s="12"/>
      <c r="I27" s="12"/>
      <c r="J27" s="12"/>
      <c r="K27" s="12"/>
      <c r="L27" s="12"/>
      <c r="M27" s="12">
        <v>9433.7099999999991</v>
      </c>
      <c r="N27" s="12"/>
      <c r="O27" s="11">
        <f t="shared" si="2"/>
        <v>9433.7099999999991</v>
      </c>
    </row>
    <row r="28" spans="1:15" ht="15" customHeight="1">
      <c r="A28" s="8" t="s">
        <v>37</v>
      </c>
      <c r="B28" s="8"/>
      <c r="C28" s="13"/>
      <c r="D28" s="13"/>
      <c r="E28" s="13"/>
      <c r="F28" s="13"/>
      <c r="G28" s="13">
        <v>23150.400000000001</v>
      </c>
      <c r="H28" s="12"/>
      <c r="I28" s="12"/>
      <c r="J28" s="12"/>
      <c r="K28" s="12"/>
      <c r="L28" s="12"/>
      <c r="M28" s="12"/>
      <c r="N28" s="12"/>
      <c r="O28" s="11">
        <f t="shared" si="2"/>
        <v>23150.400000000001</v>
      </c>
    </row>
    <row r="29" spans="1:15" ht="15" customHeight="1">
      <c r="A29" s="8" t="s">
        <v>38</v>
      </c>
      <c r="B29" s="8"/>
      <c r="C29" s="13"/>
      <c r="D29" s="13"/>
      <c r="E29" s="13"/>
      <c r="F29" s="13"/>
      <c r="G29" s="13"/>
      <c r="H29" s="12">
        <v>66000</v>
      </c>
      <c r="I29" s="12"/>
      <c r="J29" s="12"/>
      <c r="K29" s="12"/>
      <c r="L29" s="12"/>
      <c r="M29" s="12"/>
      <c r="N29" s="12"/>
      <c r="O29" s="11">
        <f t="shared" si="2"/>
        <v>66000</v>
      </c>
    </row>
    <row r="30" spans="1:15" ht="15" customHeight="1">
      <c r="A30" s="8" t="s">
        <v>55</v>
      </c>
      <c r="B30" s="8"/>
      <c r="C30" s="13"/>
      <c r="D30" s="13"/>
      <c r="E30" s="13"/>
      <c r="F30" s="13"/>
      <c r="G30" s="13"/>
      <c r="H30" s="12"/>
      <c r="I30" s="12"/>
      <c r="J30" s="12"/>
      <c r="K30" s="12"/>
      <c r="L30" s="12"/>
      <c r="M30" s="12">
        <v>29420</v>
      </c>
      <c r="N30" s="12"/>
      <c r="O30" s="11">
        <f t="shared" si="2"/>
        <v>29420</v>
      </c>
    </row>
    <row r="31" spans="1:15" ht="15" customHeight="1">
      <c r="A31" s="8" t="s">
        <v>39</v>
      </c>
      <c r="B31" s="8"/>
      <c r="C31" s="13"/>
      <c r="D31" s="13"/>
      <c r="E31" s="13"/>
      <c r="F31" s="13"/>
      <c r="G31" s="13"/>
      <c r="H31" s="12"/>
      <c r="I31" s="12">
        <v>5000</v>
      </c>
      <c r="J31" s="12"/>
      <c r="K31" s="12"/>
      <c r="L31" s="12"/>
      <c r="M31" s="12"/>
      <c r="N31" s="12"/>
      <c r="O31" s="11">
        <f t="shared" si="2"/>
        <v>5000</v>
      </c>
    </row>
    <row r="32" spans="1:15" ht="15" customHeight="1">
      <c r="A32" s="8" t="s">
        <v>40</v>
      </c>
      <c r="B32" s="8"/>
      <c r="C32" s="13"/>
      <c r="D32" s="13"/>
      <c r="E32" s="13"/>
      <c r="F32" s="13"/>
      <c r="G32" s="13"/>
      <c r="H32" s="12"/>
      <c r="I32" s="12"/>
      <c r="J32" s="12">
        <v>9900</v>
      </c>
      <c r="K32" s="12"/>
      <c r="L32" s="12"/>
      <c r="M32" s="12"/>
      <c r="N32" s="12"/>
      <c r="O32" s="11">
        <f t="shared" si="2"/>
        <v>9900</v>
      </c>
    </row>
    <row r="33" spans="1:15" ht="15" customHeight="1">
      <c r="A33" s="8" t="s">
        <v>41</v>
      </c>
      <c r="B33" s="8"/>
      <c r="C33" s="13"/>
      <c r="D33" s="13"/>
      <c r="E33" s="13"/>
      <c r="F33" s="13"/>
      <c r="G33" s="13"/>
      <c r="H33" s="12"/>
      <c r="I33" s="12"/>
      <c r="J33" s="12">
        <v>39000</v>
      </c>
      <c r="K33" s="12"/>
      <c r="L33" s="12"/>
      <c r="M33" s="12"/>
      <c r="N33" s="12"/>
      <c r="O33" s="11">
        <f t="shared" si="2"/>
        <v>39000</v>
      </c>
    </row>
    <row r="34" spans="1:15" ht="15" customHeight="1">
      <c r="A34" s="8" t="s">
        <v>42</v>
      </c>
      <c r="B34" s="8"/>
      <c r="C34" s="13"/>
      <c r="D34" s="13"/>
      <c r="E34" s="13"/>
      <c r="F34" s="13"/>
      <c r="G34" s="13"/>
      <c r="H34" s="12"/>
      <c r="I34" s="12"/>
      <c r="J34" s="12">
        <v>5414</v>
      </c>
      <c r="K34" s="12"/>
      <c r="L34" s="12"/>
      <c r="M34" s="12"/>
      <c r="N34" s="12"/>
      <c r="O34" s="11">
        <f t="shared" si="2"/>
        <v>5414</v>
      </c>
    </row>
    <row r="35" spans="1:15" ht="15" customHeight="1">
      <c r="A35" s="8" t="s">
        <v>43</v>
      </c>
      <c r="B35" s="8"/>
      <c r="C35" s="13"/>
      <c r="D35" s="13"/>
      <c r="E35" s="13"/>
      <c r="F35" s="13"/>
      <c r="G35" s="13"/>
      <c r="H35" s="12"/>
      <c r="I35" s="12"/>
      <c r="J35" s="12">
        <v>9313.2000000000007</v>
      </c>
      <c r="K35" s="12"/>
      <c r="L35" s="12"/>
      <c r="M35" s="12"/>
      <c r="N35" s="12"/>
      <c r="O35" s="11">
        <f t="shared" si="2"/>
        <v>9313.2000000000007</v>
      </c>
    </row>
    <row r="36" spans="1:15" ht="15" customHeight="1">
      <c r="A36" s="8" t="s">
        <v>44</v>
      </c>
      <c r="B36" s="8"/>
      <c r="C36" s="13"/>
      <c r="D36" s="13"/>
      <c r="E36" s="13"/>
      <c r="F36" s="13"/>
      <c r="G36" s="13"/>
      <c r="H36" s="12"/>
      <c r="I36" s="12"/>
      <c r="J36" s="12">
        <v>12766.5</v>
      </c>
      <c r="K36" s="12"/>
      <c r="L36" s="12"/>
      <c r="M36" s="12"/>
      <c r="N36" s="12"/>
      <c r="O36" s="11">
        <f>SUM(C36:N36)</f>
        <v>12766.5</v>
      </c>
    </row>
    <row r="37" spans="1:15" ht="15" customHeight="1">
      <c r="A37" s="8" t="s">
        <v>45</v>
      </c>
      <c r="B37" s="8"/>
      <c r="C37" s="13"/>
      <c r="D37" s="13"/>
      <c r="E37" s="13"/>
      <c r="F37" s="13"/>
      <c r="G37" s="13"/>
      <c r="H37" s="12"/>
      <c r="I37" s="12"/>
      <c r="J37" s="12">
        <v>29000</v>
      </c>
      <c r="K37" s="12"/>
      <c r="L37" s="12"/>
      <c r="M37" s="12"/>
      <c r="N37" s="12"/>
      <c r="O37" s="11">
        <f t="shared" si="2"/>
        <v>29000</v>
      </c>
    </row>
    <row r="38" spans="1:15" ht="15" customHeight="1">
      <c r="A38" s="8" t="s">
        <v>46</v>
      </c>
      <c r="B38" s="8"/>
      <c r="C38" s="14"/>
      <c r="D38" s="15"/>
      <c r="E38" s="15"/>
      <c r="F38" s="15"/>
      <c r="G38" s="15"/>
      <c r="H38" s="11"/>
      <c r="I38" s="11"/>
      <c r="J38" s="11"/>
      <c r="K38" s="11">
        <f>14934</f>
        <v>14934</v>
      </c>
      <c r="L38" s="11"/>
      <c r="M38" s="11"/>
      <c r="N38" s="11"/>
      <c r="O38" s="11">
        <f t="shared" si="2"/>
        <v>14934</v>
      </c>
    </row>
    <row r="39" spans="1:15" ht="15" customHeight="1">
      <c r="A39" s="8" t="s">
        <v>47</v>
      </c>
      <c r="B39" s="8"/>
      <c r="C39" s="14"/>
      <c r="D39" s="15"/>
      <c r="E39" s="15"/>
      <c r="F39" s="15"/>
      <c r="G39" s="15"/>
      <c r="H39" s="11"/>
      <c r="I39" s="11"/>
      <c r="J39" s="11"/>
      <c r="K39" s="11">
        <v>5010</v>
      </c>
      <c r="L39" s="11"/>
      <c r="M39" s="11"/>
      <c r="N39" s="11"/>
      <c r="O39" s="11">
        <f t="shared" si="2"/>
        <v>5010</v>
      </c>
    </row>
    <row r="40" spans="1:15" ht="15" customHeight="1">
      <c r="A40" s="8" t="s">
        <v>48</v>
      </c>
      <c r="B40" s="8"/>
      <c r="C40" s="14"/>
      <c r="D40" s="15"/>
      <c r="E40" s="15"/>
      <c r="F40" s="15"/>
      <c r="G40" s="15"/>
      <c r="H40" s="11"/>
      <c r="I40" s="11"/>
      <c r="J40" s="11"/>
      <c r="K40" s="11">
        <v>28000</v>
      </c>
      <c r="L40" s="11"/>
      <c r="M40" s="11"/>
      <c r="N40" s="11"/>
      <c r="O40" s="11">
        <f t="shared" si="2"/>
        <v>28000</v>
      </c>
    </row>
    <row r="41" spans="1:15" ht="15" customHeight="1">
      <c r="A41" s="8" t="s">
        <v>49</v>
      </c>
      <c r="B41" s="8"/>
      <c r="C41" s="14"/>
      <c r="D41" s="15"/>
      <c r="E41" s="15"/>
      <c r="F41" s="15"/>
      <c r="G41" s="15"/>
      <c r="H41" s="11"/>
      <c r="I41" s="11"/>
      <c r="J41" s="11"/>
      <c r="K41" s="11">
        <v>10785.5</v>
      </c>
      <c r="L41" s="11"/>
      <c r="M41" s="11"/>
      <c r="N41" s="11"/>
      <c r="O41" s="11">
        <f t="shared" si="2"/>
        <v>10785.5</v>
      </c>
    </row>
    <row r="42" spans="1:15" ht="15" customHeight="1">
      <c r="A42" s="8" t="s">
        <v>51</v>
      </c>
      <c r="B42" s="8"/>
      <c r="C42" s="14"/>
      <c r="D42" s="15"/>
      <c r="E42" s="15"/>
      <c r="F42" s="15"/>
      <c r="G42" s="15"/>
      <c r="H42" s="11"/>
      <c r="I42" s="11"/>
      <c r="J42" s="11"/>
      <c r="K42" s="11"/>
      <c r="L42" s="11">
        <v>16000</v>
      </c>
      <c r="M42" s="11"/>
      <c r="N42" s="11"/>
      <c r="O42" s="11">
        <f t="shared" si="2"/>
        <v>16000</v>
      </c>
    </row>
    <row r="43" spans="1:15" ht="15" customHeight="1">
      <c r="A43" s="8" t="s">
        <v>56</v>
      </c>
      <c r="B43" s="8"/>
      <c r="C43" s="14"/>
      <c r="D43" s="15"/>
      <c r="E43" s="15"/>
      <c r="F43" s="15"/>
      <c r="G43" s="15"/>
      <c r="H43" s="11"/>
      <c r="I43" s="11"/>
      <c r="J43" s="11"/>
      <c r="K43" s="11"/>
      <c r="L43" s="11"/>
      <c r="M43" s="11">
        <v>31415.95</v>
      </c>
      <c r="N43" s="11"/>
      <c r="O43" s="11">
        <f t="shared" si="2"/>
        <v>31415.95</v>
      </c>
    </row>
    <row r="44" spans="1:15" ht="15" customHeight="1">
      <c r="A44" s="8" t="s">
        <v>52</v>
      </c>
      <c r="B44" s="8"/>
      <c r="C44" s="14"/>
      <c r="D44" s="15"/>
      <c r="E44" s="15"/>
      <c r="F44" s="15"/>
      <c r="G44" s="15"/>
      <c r="H44" s="11"/>
      <c r="I44" s="11"/>
      <c r="J44" s="11"/>
      <c r="K44" s="11"/>
      <c r="L44" s="11">
        <v>3710</v>
      </c>
      <c r="M44" s="11"/>
      <c r="N44" s="11"/>
      <c r="O44" s="11">
        <f t="shared" si="2"/>
        <v>3710</v>
      </c>
    </row>
    <row r="45" spans="1:15" ht="15" customHeight="1">
      <c r="A45" s="8" t="s">
        <v>53</v>
      </c>
      <c r="B45" s="8"/>
      <c r="C45" s="14"/>
      <c r="D45" s="15"/>
      <c r="E45" s="15"/>
      <c r="F45" s="15"/>
      <c r="G45" s="15"/>
      <c r="H45" s="11"/>
      <c r="I45" s="11"/>
      <c r="J45" s="11"/>
      <c r="K45" s="11"/>
      <c r="L45" s="11">
        <v>77356</v>
      </c>
      <c r="M45" s="11"/>
      <c r="N45" s="11"/>
      <c r="O45" s="11">
        <f t="shared" si="2"/>
        <v>77356</v>
      </c>
    </row>
    <row r="46" spans="1:15" ht="15" customHeight="1">
      <c r="A46" s="9" t="s">
        <v>17</v>
      </c>
      <c r="B46" s="9"/>
      <c r="C46" s="16">
        <f t="shared" ref="C46:J46" si="3">SUM(C7:C45)</f>
        <v>141185</v>
      </c>
      <c r="D46" s="16">
        <f t="shared" si="3"/>
        <v>12407</v>
      </c>
      <c r="E46" s="16">
        <f t="shared" si="3"/>
        <v>103726.69999999998</v>
      </c>
      <c r="F46" s="16">
        <f t="shared" si="3"/>
        <v>71058.009999999995</v>
      </c>
      <c r="G46" s="16">
        <f t="shared" si="3"/>
        <v>155835.79999999999</v>
      </c>
      <c r="H46" s="16">
        <f t="shared" si="3"/>
        <v>206154.52</v>
      </c>
      <c r="I46" s="16">
        <f t="shared" si="3"/>
        <v>16189.28</v>
      </c>
      <c r="J46" s="16">
        <f t="shared" si="3"/>
        <v>165029.10999999999</v>
      </c>
      <c r="K46" s="16">
        <f>SUM(K7:K45)</f>
        <v>83284.7</v>
      </c>
      <c r="L46" s="16">
        <f t="shared" ref="L46:N46" si="4">SUM(L7:L45)</f>
        <v>126672.23</v>
      </c>
      <c r="M46" s="16">
        <f t="shared" si="4"/>
        <v>117989.31</v>
      </c>
      <c r="N46" s="16">
        <f t="shared" si="4"/>
        <v>49635.41</v>
      </c>
      <c r="O46" s="16">
        <f>SUM(O7:O45)</f>
        <v>1249167.0699999998</v>
      </c>
    </row>
    <row r="49" spans="16:16">
      <c r="P49" s="10"/>
    </row>
    <row r="54" spans="16:16">
      <c r="P54" s="10"/>
    </row>
  </sheetData>
  <pageMargins left="0" right="0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поступлений и расходов ДС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Zaiceva N</cp:lastModifiedBy>
  <cp:lastPrinted>2016-03-24T07:22:59Z</cp:lastPrinted>
  <dcterms:created xsi:type="dcterms:W3CDTF">2014-09-17T06:09:59Z</dcterms:created>
  <dcterms:modified xsi:type="dcterms:W3CDTF">2017-04-12T03:08:41Z</dcterms:modified>
</cp:coreProperties>
</file>